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randspanking" sheetId="1" state="visible" r:id="rId3"/>
    <sheet name="Canvas BATCH" sheetId="2" state="visible" r:id="rId4"/>
    <sheet name="Canvas LIVE" sheetId="3" state="visible" r:id="rId5"/>
  </sheets>
  <definedNames>
    <definedName function="false" hidden="false" localSheetId="2" name="_xlnm.Print_Area" vbProcedure="false">'Canvas LIVE'!$E$11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<sst xmlns="http://schemas.openxmlformats.org/spreadsheetml/2006/main" count="128" uniqueCount="99">
  <si>
    <t xml:space="preserve">Brandspanking &amp; Canvas prijzenlijst</t>
  </si>
  <si>
    <t xml:space="preserve">Jaar: 2024, Versie: 10</t>
  </si>
  <si>
    <t xml:space="preserve">Kijk voor de laatste versie op: https://brandspanking.nl/nl/documents</t>
  </si>
  <si>
    <t xml:space="preserve">Alle prijzen zijn exclusief btw en geven een indicatie</t>
  </si>
  <si>
    <t xml:space="preserve">Algemene prijzen</t>
  </si>
  <si>
    <t xml:space="preserve">Per uur</t>
  </si>
  <si>
    <t xml:space="preserve">Prijs</t>
  </si>
  <si>
    <t xml:space="preserve">Aantal</t>
  </si>
  <si>
    <t xml:space="preserve">Totaal</t>
  </si>
  <si>
    <t xml:space="preserve">Project management / Advies</t>
  </si>
  <si>
    <t xml:space="preserve">Visuele Effecten</t>
  </si>
  <si>
    <t xml:space="preserve">Animatie</t>
  </si>
  <si>
    <t xml:space="preserve">Video editing</t>
  </si>
  <si>
    <t xml:space="preserve">3D creatie &amp; animatie</t>
  </si>
  <si>
    <t xml:space="preserve">Programmeren</t>
  </si>
  <si>
    <t xml:space="preserve">Per dag</t>
  </si>
  <si>
    <t xml:space="preserve">Grading</t>
  </si>
  <si>
    <t xml:space="preserve">Preproductie</t>
  </si>
  <si>
    <t xml:space="preserve">On-set supervision</t>
  </si>
  <si>
    <t xml:space="preserve">Data en dataverwerking</t>
  </si>
  <si>
    <t xml:space="preserve">Eenmalige kosten</t>
  </si>
  <si>
    <t xml:space="preserve">Social media templating tool</t>
  </si>
  <si>
    <t xml:space="preserve">Social media templating tool per maand, opslag 250 films</t>
  </si>
  <si>
    <t xml:space="preserve">Audio bewerkingen/mixing (stel post)</t>
  </si>
  <si>
    <t xml:space="preserve">Vervangen titels, per titel</t>
  </si>
  <si>
    <t xml:space="preserve">2d animatie per 30 seconden</t>
  </si>
  <si>
    <t xml:space="preserve">Work In Progress render per 30 seconden</t>
  </si>
  <si>
    <t xml:space="preserve">3d rendering per 30 seconden</t>
  </si>
  <si>
    <t xml:space="preserve">Oplevering uiteindelijke bestanden</t>
  </si>
  <si>
    <t xml:space="preserve">Archivering projectbestanden, exclusief aangeleverd, 5 jaar</t>
  </si>
  <si>
    <t xml:space="preserve">Project uit het archief halen</t>
  </si>
  <si>
    <t xml:space="preserve">Film upscale met machine learning: HD -&gt;4k, per 30 sec</t>
  </si>
  <si>
    <t xml:space="preserve">*Andere resoluties zijn ook mogelijk</t>
  </si>
  <si>
    <t xml:space="preserve">Brandspanking Algemeen</t>
  </si>
  <si>
    <t xml:space="preserve">Canvas BATCH (Tab2)</t>
  </si>
  <si>
    <t xml:space="preserve">Canvas LIVE (Tab3)</t>
  </si>
  <si>
    <t xml:space="preserve">Canvas LIVE per maand (Tab3)</t>
  </si>
  <si>
    <t xml:space="preserve">BATCH</t>
  </si>
  <si>
    <t xml:space="preserve">Alle films maken voor publicatie, verstuurd via bijvoorbeeld: Email, digitale kaart of qr-code</t>
  </si>
  <si>
    <t xml:space="preserve">Canvas project</t>
  </si>
  <si>
    <t xml:space="preserve">Canvas project opzetten, vaste kosten inclusief renderen</t>
  </si>
  <si>
    <t xml:space="preserve">Advies, per uur</t>
  </si>
  <si>
    <t xml:space="preserve">Procesbegeleiding film productie / techniek, per uur</t>
  </si>
  <si>
    <t xml:space="preserve">Pre-production meeting, per halve dag</t>
  </si>
  <si>
    <t xml:space="preserve">On set VFX supervision, per halve dag</t>
  </si>
  <si>
    <t xml:space="preserve">Extra batch Canvas renders maken</t>
  </si>
  <si>
    <t xml:space="preserve">Compositing, shot ~5 seconden</t>
  </si>
  <si>
    <t xml:space="preserve">Simpel: niet opschonen en geen camera beweging</t>
  </si>
  <si>
    <t xml:space="preserve">Normaal: opschonen en camera beweging</t>
  </si>
  <si>
    <t xml:space="preserve">Moeilijk: Normaal + effect bijv: vervangen telefoon scherm</t>
  </si>
  <si>
    <t xml:space="preserve">Complex: Moeilijk + 3d intergratie</t>
  </si>
  <si>
    <t xml:space="preserve">Vragen</t>
  </si>
  <si>
    <t xml:space="preserve">Hoeveel films worden er gemaakt?</t>
  </si>
  <si>
    <t xml:space="preserve">Hoeveel maanden zullen we de films online houden?</t>
  </si>
  <si>
    <t xml:space="preserve">Canvas batch rendering</t>
  </si>
  <si>
    <t xml:space="preserve">Film 30sec, SD: 720x576-25fps, dynamisch ~7sec</t>
  </si>
  <si>
    <t xml:space="preserve">Film 30sec, SD:  720x576-25fps, dynamisch ~14sec</t>
  </si>
  <si>
    <t xml:space="preserve">Film 30sec, HD: 1280x720-25fps, dynamisch ~07sec</t>
  </si>
  <si>
    <t xml:space="preserve">Film 30sec, HD: 1280x720-25fps, dynamisch ~14sec</t>
  </si>
  <si>
    <t xml:space="preserve">Film 30sec, 4K: 3840x2160-25fps, dynamisch ~7sec</t>
  </si>
  <si>
    <t xml:space="preserve">Films opslaan</t>
  </si>
  <si>
    <t xml:space="preserve">Brandspanking opslag per 10.000 films van ~60 sec, per maand</t>
  </si>
  <si>
    <t xml:space="preserve">Brandspanking opslag met eigen domein</t>
  </si>
  <si>
    <t xml:space="preserve">Verstuurd via post op usb of harddisk</t>
  </si>
  <si>
    <t xml:space="preserve">Koppeling met eigen bestaande opslag bijv: ftp, sftp, amazon s3, block storage of ssh</t>
  </si>
  <si>
    <t xml:space="preserve">Naar een platform: YouTube, Vimeo, direct versturen via Email</t>
  </si>
  <si>
    <t xml:space="preserve">Films bekijken</t>
  </si>
  <si>
    <t xml:space="preserve">Mailchimp mailing verzorgen en opmaken</t>
  </si>
  <si>
    <t xml:space="preserve">Website pagina met video speler</t>
  </si>
  <si>
    <t xml:space="preserve">Website pagina met video speler en social buttons</t>
  </si>
  <si>
    <t xml:space="preserve">Website pagina met video speler en social buttons met eigen ontwerp</t>
  </si>
  <si>
    <t xml:space="preserve">Hosting website, per maand</t>
  </si>
  <si>
    <t xml:space="preserve">Totaal Canvas BATCH: </t>
  </si>
  <si>
    <t xml:space="preserve">* Opslag/Hosting</t>
  </si>
  <si>
    <t xml:space="preserve">Bij hosting wordt rekening gehouden dat iedere film 1x of minder wordt bekeken, bij een groot succes kan een herberekening voor dataverkeer plaatsvinden</t>
  </si>
  <si>
    <t xml:space="preserve">Bij het opslaan op een ander platform is een eigen account van dit platform nodig en bijbehorende API-key, bekijk de eisen van dit platform goed waar het gaat om grote hoeveelheden films</t>
  </si>
  <si>
    <t xml:space="preserve">Een eigen Canvas instantie kan over het algemeen binnen 10 seconden een filmpje leveren, bij veel gelijktijdige bezoekers kan het nodig zijn meerdere Canvas instanties te gebruiken</t>
  </si>
  <si>
    <t xml:space="preserve">LIVE</t>
  </si>
  <si>
    <t xml:space="preserve">Maak een film bij een druk op de knop via bijvoorbeeld een website of applicatie</t>
  </si>
  <si>
    <t xml:space="preserve">Hoeveel films worden er ongeveer per maand gemaakt?</t>
  </si>
  <si>
    <t xml:space="preserve">Hoeveel maanden moeten deze films bewaard worden?</t>
  </si>
  <si>
    <t xml:space="preserve">Brandspanking opslag per 10.000 films, ~30 sec, per maand</t>
  </si>
  <si>
    <t xml:space="preserve">Koppeling met eigen bestaande online-opslag</t>
  </si>
  <si>
    <t xml:space="preserve">Naar een platform: YouTube, Vimeo, versturen via Email etc</t>
  </si>
  <si>
    <t xml:space="preserve">Naar een ftp server in eigen beheer</t>
  </si>
  <si>
    <t xml:space="preserve">Films maken</t>
  </si>
  <si>
    <t xml:space="preserve">CMS pagina om zelf een film in te maken</t>
  </si>
  <si>
    <t xml:space="preserve">Standaard publieke website waar een bezoeker een film kan maken</t>
  </si>
  <si>
    <t xml:space="preserve">Campagne website met simpel ontwerp</t>
  </si>
  <si>
    <t xml:space="preserve">Campagne website met ontwerp op maat</t>
  </si>
  <si>
    <t xml:space="preserve">Eigen Canvas render instantie (directe levering films), per maand</t>
  </si>
  <si>
    <t xml:space="preserve">Canvas global render cloud (tragere levering films), per maand</t>
  </si>
  <si>
    <t xml:space="preserve">API</t>
  </si>
  <si>
    <t xml:space="preserve">API connectie instellen + documentatie</t>
  </si>
  <si>
    <t xml:space="preserve">API connectie + 50 minuten Canvas global render cloud, 25gb opslag per maand</t>
  </si>
  <si>
    <t xml:space="preserve"> </t>
  </si>
  <si>
    <t xml:space="preserve">Totaal Canvas LIVE: </t>
  </si>
  <si>
    <t xml:space="preserve">Totaal Canvas LIVE per maand: </t>
  </si>
  <si>
    <t xml:space="preserve">Een eigen Canvas instantie kan over het algemeen binnen 10 seconden een filmpje leveren, bij veel gelijktijdige bezoekers kan het nodig zijn meerdere (eigen) Canvas instanties te gebruiken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</si>
</sst>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3]\ #,##0.00;[RED][$€-413]\ #,##0.00\-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1051560</xdr:colOff>
      <xdr:row>5</xdr:row>
      <xdr:rowOff>44280</xdr:rowOff>
    </xdr:from>
    <xdr:to>
      <xdr:col>2</xdr:col>
      <xdr:colOff>493200</xdr:colOff>
      <xdr:row>11</xdr:row>
      <xdr:rowOff>21960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051560" y="857160"/>
          <a:ext cx="3646440" cy="952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1980720</xdr:colOff>
      <xdr:row>0</xdr:row>
      <xdr:rowOff>144000</xdr:rowOff>
    </xdr:from>
    <xdr:to>
      <xdr:col>0</xdr:col>
      <xdr:colOff>3738600</xdr:colOff>
      <xdr:row>7</xdr:row>
      <xdr:rowOff>1440</xdr:rowOff>
    </xdr:to>
    <xdr:pic>
      <xdr:nvPicPr>
        <xdr:cNvPr id="1" name="Image 2" descr=""/>
        <xdr:cNvPicPr/>
      </xdr:nvPicPr>
      <xdr:blipFill>
        <a:blip r:embed="rId1"/>
        <a:stretch/>
      </xdr:blipFill>
      <xdr:spPr>
        <a:xfrm>
          <a:off x="1980720" y="144000"/>
          <a:ext cx="1757880" cy="995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1984320</xdr:colOff>
      <xdr:row>0</xdr:row>
      <xdr:rowOff>144000</xdr:rowOff>
    </xdr:from>
    <xdr:to>
      <xdr:col>0</xdr:col>
      <xdr:colOff>3742200</xdr:colOff>
      <xdr:row>7</xdr:row>
      <xdr:rowOff>1440</xdr:rowOff>
    </xdr:to>
    <xdr:pic>
      <xdr:nvPicPr>
        <xdr:cNvPr id="2" name="Image 2_1" descr=""/>
        <xdr:cNvPicPr/>
      </xdr:nvPicPr>
      <xdr:blipFill>
        <a:blip r:embed="rId1"/>
        <a:stretch/>
      </xdr:blipFill>
      <xdr:spPr>
        <a:xfrm>
          <a:off x="1984320" y="144000"/>
          <a:ext cx="1757880" cy="995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randspanking.nl/nl/documents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5" activeCellId="0" sqref="B4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8.54"/>
    <col collapsed="false" customWidth="true" hidden="false" outlineLevel="0" max="2" min="2" style="2" width="11.12"/>
    <col collapsed="false" customWidth="true" hidden="false" outlineLevel="0" max="3" min="3" style="1" width="7.5"/>
    <col collapsed="false" customWidth="true" hidden="false" outlineLevel="0" max="4" min="4" style="1" width="12.23"/>
    <col collapsed="false" customWidth="true" hidden="false" outlineLevel="0" max="5" min="5" style="1" width="5.84"/>
    <col collapsed="false" customWidth="true" hidden="false" outlineLevel="0" max="6" min="6" style="1" width="52.58"/>
    <col collapsed="false" customWidth="true" hidden="false" outlineLevel="0" max="7" min="7" style="1" width="10.57"/>
    <col collapsed="false" customWidth="true" hidden="false" outlineLevel="0" max="8" min="8" style="1" width="7.37"/>
    <col collapsed="false" customWidth="true" hidden="false" outlineLevel="0" max="9" min="9" style="1" width="10.71"/>
    <col collapsed="false" customWidth="true" hidden="false" outlineLevel="0" max="10" min="10" style="1" width="4.59"/>
    <col collapsed="false" customWidth="true" hidden="false" outlineLevel="0" max="11" min="11" style="1" width="53.4"/>
    <col collapsed="false" customWidth="true" hidden="false" outlineLevel="0" max="12" min="12" style="1" width="10.98"/>
    <col collapsed="false" customWidth="true" hidden="false" outlineLevel="0" max="13" min="13" style="1" width="6.53"/>
    <col collapsed="false" customWidth="true" hidden="false" outlineLevel="0" max="14" min="14" style="1" width="11.26"/>
    <col collapsed="false" customWidth="true" hidden="false" outlineLevel="0" max="15" min="15" style="1" width="4.0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3" t="s">
        <v>2</v>
      </c>
    </row>
    <row r="4" customFormat="false" ht="12.8" hidden="false" customHeight="false" outlineLevel="0" collapsed="false">
      <c r="A4" s="1" t="s">
        <v>3</v>
      </c>
    </row>
    <row r="13" customFormat="false" ht="12.8" hidden="false" customHeight="false" outlineLevel="0" collapsed="false">
      <c r="A13" s="4" t="s">
        <v>4</v>
      </c>
      <c r="F13" s="5"/>
    </row>
    <row r="15" customFormat="false" ht="12.8" hidden="false" customHeight="false" outlineLevel="0" collapsed="false">
      <c r="A15" s="5" t="s">
        <v>5</v>
      </c>
      <c r="B15" s="6" t="s">
        <v>6</v>
      </c>
      <c r="C15" s="5" t="s">
        <v>7</v>
      </c>
      <c r="D15" s="5" t="s">
        <v>8</v>
      </c>
      <c r="F15" s="5"/>
      <c r="G15" s="6"/>
      <c r="H15" s="5"/>
      <c r="I15" s="5"/>
      <c r="K15" s="5"/>
      <c r="L15" s="6"/>
    </row>
    <row r="16" customFormat="false" ht="12.8" hidden="false" customHeight="false" outlineLevel="0" collapsed="false">
      <c r="A16" s="7" t="s">
        <v>9</v>
      </c>
      <c r="B16" s="2" t="n">
        <v>95</v>
      </c>
      <c r="D16" s="2" t="str">
        <f aca="false">IF(ISBLANK(C16),"",C16*B16)</f>
        <v/>
      </c>
      <c r="F16" s="7"/>
      <c r="G16" s="2"/>
      <c r="I16" s="2"/>
    </row>
    <row r="17" customFormat="false" ht="12.8" hidden="false" customHeight="false" outlineLevel="0" collapsed="false">
      <c r="A17" s="1" t="s">
        <v>10</v>
      </c>
      <c r="B17" s="2" t="n">
        <v>115</v>
      </c>
      <c r="D17" s="2" t="str">
        <f aca="false">IF(ISBLANK(C17),"",C17*B17)</f>
        <v/>
      </c>
      <c r="G17" s="2"/>
    </row>
    <row r="18" customFormat="false" ht="12.8" hidden="false" customHeight="false" outlineLevel="0" collapsed="false">
      <c r="A18" s="1" t="s">
        <v>11</v>
      </c>
      <c r="B18" s="2" t="n">
        <v>115</v>
      </c>
      <c r="D18" s="2" t="str">
        <f aca="false">IF(ISBLANK(C18),"",C18*B18)</f>
        <v/>
      </c>
      <c r="G18" s="2"/>
    </row>
    <row r="19" customFormat="false" ht="12.8" hidden="false" customHeight="false" outlineLevel="0" collapsed="false">
      <c r="A19" s="1" t="s">
        <v>12</v>
      </c>
      <c r="B19" s="2" t="n">
        <v>115</v>
      </c>
      <c r="D19" s="2" t="str">
        <f aca="false">IF(ISBLANK(C19),"",C19*B19)</f>
        <v/>
      </c>
      <c r="G19" s="2"/>
    </row>
    <row r="20" customFormat="false" ht="12.8" hidden="false" customHeight="false" outlineLevel="0" collapsed="false">
      <c r="A20" s="1" t="s">
        <v>13</v>
      </c>
      <c r="B20" s="2" t="n">
        <v>115</v>
      </c>
      <c r="D20" s="2" t="str">
        <f aca="false">IF(ISBLANK(C20),"",C20*B20)</f>
        <v/>
      </c>
      <c r="G20" s="2"/>
    </row>
    <row r="21" customFormat="false" ht="12.8" hidden="false" customHeight="false" outlineLevel="0" collapsed="false">
      <c r="A21" s="1" t="s">
        <v>14</v>
      </c>
      <c r="B21" s="2" t="n">
        <v>115</v>
      </c>
      <c r="D21" s="2" t="str">
        <f aca="false">IF(ISBLANK(C21),"",C21*B21)</f>
        <v/>
      </c>
      <c r="G21" s="2"/>
    </row>
    <row r="22" customFormat="false" ht="12.8" hidden="false" customHeight="false" outlineLevel="0" collapsed="false">
      <c r="D22" s="2"/>
      <c r="F22" s="7"/>
      <c r="G22" s="2"/>
    </row>
    <row r="23" customFormat="false" ht="12.8" hidden="false" customHeight="false" outlineLevel="0" collapsed="false">
      <c r="A23" s="5" t="s">
        <v>15</v>
      </c>
      <c r="D23" s="2"/>
      <c r="G23" s="2"/>
    </row>
    <row r="24" customFormat="false" ht="12.8" hidden="false" customHeight="false" outlineLevel="0" collapsed="false">
      <c r="A24" s="1" t="s">
        <v>10</v>
      </c>
      <c r="B24" s="2" t="n">
        <v>840</v>
      </c>
      <c r="D24" s="2" t="str">
        <f aca="false">IF(ISBLANK(C24),"",C24*B24)</f>
        <v/>
      </c>
      <c r="F24" s="5"/>
      <c r="G24" s="2"/>
      <c r="I24" s="2"/>
    </row>
    <row r="25" customFormat="false" ht="12.8" hidden="false" customHeight="false" outlineLevel="0" collapsed="false">
      <c r="A25" s="1" t="s">
        <v>11</v>
      </c>
      <c r="B25" s="2" t="n">
        <v>840</v>
      </c>
      <c r="D25" s="2" t="str">
        <f aca="false">IF(ISBLANK(C25),"",C25*B25)</f>
        <v/>
      </c>
      <c r="G25" s="2"/>
    </row>
    <row r="26" customFormat="false" ht="12.8" hidden="false" customHeight="false" outlineLevel="0" collapsed="false">
      <c r="A26" s="1" t="s">
        <v>12</v>
      </c>
      <c r="B26" s="2" t="n">
        <v>840</v>
      </c>
      <c r="D26" s="2" t="str">
        <f aca="false">IF(ISBLANK(C26),"",C26*B26)</f>
        <v/>
      </c>
      <c r="G26" s="2"/>
    </row>
    <row r="27" customFormat="false" ht="12.8" hidden="false" customHeight="false" outlineLevel="0" collapsed="false">
      <c r="A27" s="1" t="s">
        <v>13</v>
      </c>
      <c r="B27" s="2" t="n">
        <v>840</v>
      </c>
      <c r="D27" s="2" t="str">
        <f aca="false">IF(ISBLANK(C27),"",C27*B27)</f>
        <v/>
      </c>
      <c r="G27" s="2"/>
    </row>
    <row r="28" customFormat="false" ht="12.8" hidden="false" customHeight="false" outlineLevel="0" collapsed="false">
      <c r="A28" s="1" t="s">
        <v>16</v>
      </c>
      <c r="B28" s="2" t="n">
        <v>1200</v>
      </c>
      <c r="D28" s="2" t="str">
        <f aca="false">IF(ISBLANK(C28),"",C28*B28)</f>
        <v/>
      </c>
      <c r="G28" s="2"/>
    </row>
    <row r="29" customFormat="false" ht="12.8" hidden="false" customHeight="false" outlineLevel="0" collapsed="false">
      <c r="A29" s="7" t="s">
        <v>17</v>
      </c>
      <c r="B29" s="2" t="n">
        <v>650</v>
      </c>
      <c r="C29" s="7"/>
      <c r="D29" s="2" t="str">
        <f aca="false">IF(ISBLANK(C29),"",C29*B29)</f>
        <v/>
      </c>
      <c r="E29" s="7"/>
      <c r="F29" s="7"/>
      <c r="G29" s="2"/>
      <c r="H29" s="7"/>
      <c r="I29" s="2"/>
      <c r="J29" s="7"/>
      <c r="K29" s="7"/>
      <c r="L29" s="2"/>
      <c r="M29" s="7"/>
      <c r="N29" s="7"/>
      <c r="O29" s="7"/>
    </row>
    <row r="30" customFormat="false" ht="12.8" hidden="false" customHeight="false" outlineLevel="0" collapsed="false">
      <c r="A30" s="7" t="s">
        <v>18</v>
      </c>
      <c r="B30" s="2" t="n">
        <v>750</v>
      </c>
      <c r="C30" s="7"/>
      <c r="D30" s="2" t="str">
        <f aca="false">IF(ISBLANK(C30),"",C30*B30)</f>
        <v/>
      </c>
      <c r="E30" s="7"/>
      <c r="F30" s="7"/>
      <c r="G30" s="2"/>
      <c r="H30" s="7"/>
      <c r="I30" s="2"/>
      <c r="J30" s="7"/>
      <c r="K30" s="7"/>
      <c r="L30" s="2"/>
      <c r="M30" s="7"/>
      <c r="N30" s="7"/>
      <c r="O30" s="7"/>
    </row>
    <row r="31" customFormat="false" ht="12.8" hidden="false" customHeight="false" outlineLevel="0" collapsed="false">
      <c r="A31" s="1" t="s">
        <v>14</v>
      </c>
      <c r="B31" s="2" t="n">
        <v>840</v>
      </c>
      <c r="D31" s="2" t="str">
        <f aca="false">IF(ISBLANK(C31),"",C31*B31)</f>
        <v/>
      </c>
      <c r="G31" s="2"/>
    </row>
    <row r="32" customFormat="false" ht="12.8" hidden="false" customHeight="false" outlineLevel="0" collapsed="false">
      <c r="A32" s="1" t="s">
        <v>19</v>
      </c>
      <c r="B32" s="2" t="n">
        <v>840</v>
      </c>
      <c r="D32" s="2" t="str">
        <f aca="false">IF(ISBLANK(C32),"",C32*B32)</f>
        <v/>
      </c>
      <c r="G32" s="2"/>
    </row>
    <row r="33" customFormat="false" ht="12.8" hidden="false" customHeight="false" outlineLevel="0" collapsed="false">
      <c r="D33" s="2"/>
    </row>
    <row r="34" customFormat="false" ht="12.8" hidden="false" customHeight="false" outlineLevel="0" collapsed="false">
      <c r="A34" s="5" t="s">
        <v>20</v>
      </c>
      <c r="D34" s="2"/>
    </row>
    <row r="35" customFormat="false" ht="12.8" hidden="false" customHeight="false" outlineLevel="0" collapsed="false">
      <c r="A35" s="7" t="s">
        <v>21</v>
      </c>
      <c r="B35" s="2" t="n">
        <v>2500</v>
      </c>
      <c r="D35" s="2" t="str">
        <f aca="false">IF(ISBLANK(C35),"",C35*B35)</f>
        <v/>
      </c>
      <c r="F35" s="5"/>
    </row>
    <row r="36" customFormat="false" ht="12.8" hidden="false" customHeight="false" outlineLevel="0" collapsed="false">
      <c r="A36" s="7" t="s">
        <v>22</v>
      </c>
      <c r="B36" s="2" t="n">
        <v>20</v>
      </c>
      <c r="D36" s="2" t="str">
        <f aca="false">IF(ISBLANK(C36),"",C36*B36)</f>
        <v/>
      </c>
      <c r="F36" s="5"/>
    </row>
    <row r="37" customFormat="false" ht="12.8" hidden="false" customHeight="false" outlineLevel="0" collapsed="false">
      <c r="A37" s="7" t="s">
        <v>23</v>
      </c>
      <c r="B37" s="2" t="n">
        <v>250</v>
      </c>
      <c r="D37" s="2" t="str">
        <f aca="false">IF(ISBLANK(C37),"",C37*B37)</f>
        <v/>
      </c>
      <c r="F37" s="5"/>
    </row>
    <row r="38" customFormat="false" ht="12.8" hidden="false" customHeight="false" outlineLevel="0" collapsed="false">
      <c r="A38" s="7" t="s">
        <v>24</v>
      </c>
      <c r="B38" s="2" t="n">
        <f aca="false">B24/2</f>
        <v>420</v>
      </c>
      <c r="D38" s="2" t="str">
        <f aca="false">IF(ISBLANK(C38),"",C38*B38)</f>
        <v/>
      </c>
      <c r="F38" s="5"/>
    </row>
    <row r="39" customFormat="false" ht="12.8" hidden="false" customHeight="false" outlineLevel="0" collapsed="false">
      <c r="A39" s="7" t="s">
        <v>25</v>
      </c>
      <c r="B39" s="2" t="n">
        <f aca="false">B25</f>
        <v>840</v>
      </c>
      <c r="D39" s="2" t="str">
        <f aca="false">IF(ISBLANK(C39),"",C39*B39)</f>
        <v/>
      </c>
      <c r="F39" s="5"/>
    </row>
    <row r="40" customFormat="false" ht="12.8" hidden="false" customHeight="false" outlineLevel="0" collapsed="false">
      <c r="A40" s="1" t="s">
        <v>26</v>
      </c>
      <c r="B40" s="2" t="n">
        <v>125</v>
      </c>
      <c r="D40" s="2" t="str">
        <f aca="false">IF(ISBLANK(C40),"",C40*B40)</f>
        <v/>
      </c>
    </row>
    <row r="41" customFormat="false" ht="12.8" hidden="false" customHeight="false" outlineLevel="0" collapsed="false">
      <c r="A41" s="1" t="s">
        <v>27</v>
      </c>
      <c r="B41" s="2" t="n">
        <v>480</v>
      </c>
      <c r="D41" s="2" t="str">
        <f aca="false">IF(ISBLANK(C41),"",C41*B41)</f>
        <v/>
      </c>
    </row>
    <row r="42" customFormat="false" ht="12.8" hidden="false" customHeight="false" outlineLevel="0" collapsed="false">
      <c r="A42" s="1" t="s">
        <v>28</v>
      </c>
      <c r="B42" s="2" t="n">
        <f aca="false">B17</f>
        <v>115</v>
      </c>
      <c r="D42" s="2" t="str">
        <f aca="false">IF(ISBLANK(C42),"",C42*B42)</f>
        <v/>
      </c>
    </row>
    <row r="43" customFormat="false" ht="12.8" hidden="false" customHeight="false" outlineLevel="0" collapsed="false">
      <c r="A43" s="1" t="s">
        <v>29</v>
      </c>
      <c r="B43" s="2" t="n">
        <f aca="false">B21*3</f>
        <v>345</v>
      </c>
      <c r="D43" s="2" t="str">
        <f aca="false">IF(ISBLANK(C43),"",C43*B43)</f>
        <v/>
      </c>
      <c r="F43" s="5"/>
      <c r="I43" s="2"/>
    </row>
    <row r="44" customFormat="false" ht="12.8" hidden="false" customHeight="false" outlineLevel="0" collapsed="false">
      <c r="A44" s="1" t="s">
        <v>30</v>
      </c>
      <c r="B44" s="2" t="n">
        <f aca="false">B21*3</f>
        <v>345</v>
      </c>
      <c r="D44" s="2" t="str">
        <f aca="false">IF(ISBLANK(C44),"",C44*B44)</f>
        <v/>
      </c>
      <c r="F44" s="7"/>
      <c r="G44" s="2"/>
      <c r="I44" s="2"/>
    </row>
    <row r="45" customFormat="false" ht="12.8" hidden="false" customHeight="false" outlineLevel="0" collapsed="false">
      <c r="A45" s="7" t="s">
        <v>31</v>
      </c>
      <c r="B45" s="2" t="n">
        <v>125</v>
      </c>
      <c r="D45" s="2" t="str">
        <f aca="false">IF(ISBLANK(C45),"",C45*B45)</f>
        <v/>
      </c>
      <c r="F45" s="5"/>
    </row>
    <row r="46" customFormat="false" ht="12.8" hidden="false" customHeight="false" outlineLevel="0" collapsed="false">
      <c r="A46" s="8" t="s">
        <v>32</v>
      </c>
      <c r="D46" s="2"/>
    </row>
    <row r="47" customFormat="false" ht="12.8" hidden="false" customHeight="false" outlineLevel="0" collapsed="false">
      <c r="A47" s="8"/>
      <c r="D47" s="2"/>
    </row>
    <row r="48" customFormat="false" ht="12.8" hidden="false" customHeight="false" outlineLevel="0" collapsed="false">
      <c r="B48" s="1"/>
      <c r="C48" s="4" t="s">
        <v>33</v>
      </c>
      <c r="D48" s="2" t="n">
        <f aca="false">SUM(D16:D44)</f>
        <v>0</v>
      </c>
      <c r="F48" s="7"/>
      <c r="G48" s="2"/>
      <c r="I48" s="2"/>
    </row>
    <row r="49" customFormat="false" ht="12.8" hidden="false" customHeight="false" outlineLevel="0" collapsed="false">
      <c r="B49" s="1"/>
      <c r="C49" s="4" t="s">
        <v>34</v>
      </c>
      <c r="D49" s="2" t="n">
        <f aca="false">'Canvas BATCH'!D51</f>
        <v>0</v>
      </c>
      <c r="F49" s="7"/>
      <c r="G49" s="2"/>
    </row>
    <row r="50" customFormat="false" ht="12.8" hidden="false" customHeight="false" outlineLevel="0" collapsed="false">
      <c r="B50" s="1"/>
      <c r="C50" s="4" t="s">
        <v>35</v>
      </c>
      <c r="D50" s="2" t="n">
        <f aca="false">'Canvas LIVE'!D48</f>
        <v>0</v>
      </c>
    </row>
    <row r="51" customFormat="false" ht="12.8" hidden="false" customHeight="false" outlineLevel="0" collapsed="false">
      <c r="B51" s="1"/>
      <c r="C51" s="4" t="s">
        <v>36</v>
      </c>
      <c r="D51" s="2" t="n">
        <f aca="false">'Canvas LIVE'!D49</f>
        <v>0</v>
      </c>
      <c r="F51" s="5"/>
    </row>
    <row r="52" customFormat="false" ht="12.8" hidden="false" customHeight="false" outlineLevel="0" collapsed="false">
      <c r="B52" s="1"/>
      <c r="C52" s="4" t="s">
        <v>8</v>
      </c>
      <c r="D52" s="2" t="n">
        <f aca="false">SUM(D48:D50)</f>
        <v>0</v>
      </c>
      <c r="F52" s="7"/>
      <c r="G52" s="2"/>
      <c r="I52" s="2"/>
    </row>
    <row r="53" customFormat="false" ht="12.8" hidden="false" customHeight="false" outlineLevel="0" collapsed="false">
      <c r="B53" s="1"/>
    </row>
    <row r="54" customFormat="false" ht="12.8" hidden="false" customHeight="false" outlineLevel="0" collapsed="false">
      <c r="B54" s="1"/>
    </row>
    <row r="55" customFormat="false" ht="12.8" hidden="false" customHeight="false" outlineLevel="0" collapsed="false">
      <c r="B55" s="1"/>
    </row>
    <row r="56" customFormat="false" ht="12.8" hidden="false" customHeight="false" outlineLevel="0" collapsed="false">
      <c r="B56" s="1"/>
    </row>
    <row r="57" customFormat="false" ht="12.8" hidden="false" customHeight="false" outlineLevel="0" collapsed="false">
      <c r="B57" s="1"/>
    </row>
    <row r="58" customFormat="false" ht="12.8" hidden="false" customHeight="false" outlineLevel="0" collapsed="false">
      <c r="B58" s="1"/>
    </row>
    <row r="59" customFormat="false" ht="12.8" hidden="false" customHeight="false" outlineLevel="0" collapsed="false">
      <c r="B59" s="1"/>
    </row>
    <row r="60" customFormat="false" ht="12.8" hidden="false" customHeight="false" outlineLevel="0" collapsed="false">
      <c r="D60" s="2"/>
    </row>
    <row r="61" customFormat="false" ht="12.8" hidden="false" customHeight="false" outlineLevel="0" collapsed="false">
      <c r="B61" s="1"/>
    </row>
    <row r="62" customFormat="false" ht="12.8" hidden="false" customHeight="false" outlineLevel="0" collapsed="false">
      <c r="B62" s="1"/>
      <c r="F62" s="7"/>
    </row>
    <row r="63" customFormat="false" ht="12.8" hidden="false" customHeight="false" outlineLevel="0" collapsed="false">
      <c r="B63" s="1"/>
    </row>
    <row r="64" customFormat="false" ht="12.8" hidden="false" customHeight="false" outlineLevel="0" collapsed="false">
      <c r="B64" s="1"/>
    </row>
    <row r="65" customFormat="false" ht="12.8" hidden="false" customHeight="false" outlineLevel="0" collapsed="false">
      <c r="B65" s="1"/>
    </row>
    <row r="66" customFormat="false" ht="12.8" hidden="false" customHeight="false" outlineLevel="0" collapsed="false">
      <c r="B66" s="1"/>
    </row>
    <row r="67" customFormat="false" ht="12.8" hidden="false" customHeight="false" outlineLevel="0" collapsed="false">
      <c r="B67" s="1"/>
    </row>
    <row r="68" customFormat="false" ht="12.8" hidden="false" customHeight="false" outlineLevel="0" collapsed="false">
      <c r="B68" s="1"/>
    </row>
    <row r="69" customFormat="false" ht="12.8" hidden="false" customHeight="false" outlineLevel="0" collapsed="false">
      <c r="B69" s="1"/>
    </row>
    <row r="70" customFormat="false" ht="12.8" hidden="false" customHeight="false" outlineLevel="0" collapsed="false">
      <c r="B70" s="1"/>
    </row>
    <row r="71" customFormat="false" ht="12.8" hidden="false" customHeight="false" outlineLevel="0" collapsed="false">
      <c r="B71" s="1"/>
    </row>
    <row r="72" customFormat="false" ht="12.8" hidden="false" customHeight="false" outlineLevel="0" collapsed="false">
      <c r="B72" s="1"/>
    </row>
    <row r="73" customFormat="false" ht="12.8" hidden="false" customHeight="false" outlineLevel="0" collapsed="false">
      <c r="A73" s="7"/>
      <c r="D73" s="2"/>
    </row>
    <row r="74" customFormat="false" ht="12.8" hidden="false" customHeight="false" outlineLevel="0" collapsed="false">
      <c r="A74" s="7"/>
      <c r="D74" s="2"/>
      <c r="G74" s="2"/>
    </row>
    <row r="75" customFormat="false" ht="12.8" hidden="false" customHeight="false" outlineLevel="0" collapsed="false">
      <c r="A75" s="7"/>
      <c r="D75" s="2"/>
      <c r="G75" s="2"/>
    </row>
    <row r="76" customFormat="false" ht="12.8" hidden="false" customHeight="false" outlineLevel="0" collapsed="false">
      <c r="A76" s="7"/>
      <c r="D76" s="2"/>
      <c r="G76" s="2"/>
    </row>
    <row r="77" customFormat="false" ht="12.8" hidden="false" customHeight="false" outlineLevel="0" collapsed="false">
      <c r="A77" s="7"/>
      <c r="D77" s="2"/>
      <c r="G77" s="2"/>
    </row>
    <row r="78" customFormat="false" ht="12.8" hidden="false" customHeight="false" outlineLevel="0" collapsed="false">
      <c r="A78" s="7"/>
      <c r="D78" s="2"/>
      <c r="G78" s="2"/>
    </row>
    <row r="79" customFormat="false" ht="12.8" hidden="false" customHeight="false" outlineLevel="0" collapsed="false">
      <c r="B79" s="1"/>
    </row>
    <row r="84" customFormat="false" ht="12.8" hidden="false" customHeight="false" outlineLevel="0" collapsed="false">
      <c r="B84" s="1"/>
    </row>
    <row r="85" customFormat="false" ht="12.8" hidden="false" customHeight="false" outlineLevel="0" collapsed="false">
      <c r="B85" s="1"/>
    </row>
    <row r="86" customFormat="false" ht="12.8" hidden="false" customHeight="false" outlineLevel="0" collapsed="false">
      <c r="B86" s="1"/>
    </row>
    <row r="87" customFormat="false" ht="12.8" hidden="false" customHeight="false" outlineLevel="0" collapsed="false">
      <c r="B87" s="1"/>
    </row>
    <row r="88" customFormat="false" ht="12.8" hidden="false" customHeight="false" outlineLevel="0" collapsed="false">
      <c r="B88" s="1"/>
    </row>
    <row r="89" customFormat="false" ht="12.8" hidden="false" customHeight="false" outlineLevel="0" collapsed="false">
      <c r="B89" s="1"/>
    </row>
    <row r="90" customFormat="false" ht="12.8" hidden="false" customHeight="false" outlineLevel="0" collapsed="false">
      <c r="B90" s="1"/>
    </row>
    <row r="91" customFormat="false" ht="12.8" hidden="false" customHeight="false" outlineLevel="0" collapsed="false">
      <c r="B91" s="1"/>
    </row>
    <row r="92" customFormat="false" ht="12.8" hidden="false" customHeight="false" outlineLevel="0" collapsed="false">
      <c r="B92" s="1"/>
    </row>
    <row r="93" customFormat="false" ht="12.8" hidden="false" customHeight="false" outlineLevel="0" collapsed="false">
      <c r="B93" s="1"/>
    </row>
    <row r="94" customFormat="false" ht="12.8" hidden="false" customHeight="false" outlineLevel="0" collapsed="false">
      <c r="B94" s="1"/>
    </row>
    <row r="95" customFormat="false" ht="12.8" hidden="false" customHeight="false" outlineLevel="0" collapsed="false">
      <c r="B95" s="1"/>
    </row>
    <row r="96" customFormat="false" ht="12.8" hidden="false" customHeight="false" outlineLevel="0" collapsed="false">
      <c r="B96" s="1"/>
    </row>
    <row r="97" customFormat="false" ht="12.8" hidden="false" customHeight="false" outlineLevel="0" collapsed="false">
      <c r="B97" s="1"/>
    </row>
    <row r="98" customFormat="false" ht="12.8" hidden="false" customHeight="false" outlineLevel="0" collapsed="false">
      <c r="B98" s="1"/>
    </row>
    <row r="103" customFormat="false" ht="12.8" hidden="false" customHeight="false" outlineLevel="0" collapsed="false">
      <c r="B103" s="1"/>
    </row>
    <row r="104" customFormat="false" ht="12.8" hidden="false" customHeight="false" outlineLevel="0" collapsed="false">
      <c r="B104" s="1"/>
    </row>
    <row r="105" customFormat="false" ht="12.8" hidden="false" customHeight="false" outlineLevel="0" collapsed="false">
      <c r="B105" s="1"/>
    </row>
    <row r="106" customFormat="false" ht="12.8" hidden="false" customHeight="false" outlineLevel="0" collapsed="false">
      <c r="B106" s="1"/>
    </row>
  </sheetData>
  <hyperlinks>
    <hyperlink ref="A3" r:id="rId1" display="Kijk voor de laatste versie op: https://brandspanking.nl/nl/documents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9:D72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B60" activeCellId="0" sqref="B6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70.38"/>
    <col collapsed="false" customWidth="true" hidden="false" outlineLevel="0" max="2" min="2" style="1" width="10.57"/>
    <col collapsed="false" customWidth="true" hidden="false" outlineLevel="0" max="3" min="3" style="1" width="7.37"/>
    <col collapsed="false" customWidth="true" hidden="false" outlineLevel="0" max="4" min="4" style="1" width="10.71"/>
  </cols>
  <sheetData>
    <row r="9" customFormat="false" ht="12.8" hidden="false" customHeight="false" outlineLevel="0" collapsed="false">
      <c r="A9" s="9" t="s">
        <v>37</v>
      </c>
      <c r="B9" s="4"/>
    </row>
    <row r="10" customFormat="false" ht="12.8" hidden="false" customHeight="false" outlineLevel="0" collapsed="false">
      <c r="A10" s="5" t="s">
        <v>38</v>
      </c>
      <c r="B10" s="10"/>
    </row>
    <row r="12" customFormat="false" ht="12.8" hidden="false" customHeight="false" outlineLevel="0" collapsed="false">
      <c r="A12" s="5" t="s">
        <v>39</v>
      </c>
      <c r="B12" s="6" t="s">
        <v>6</v>
      </c>
      <c r="C12" s="5" t="s">
        <v>7</v>
      </c>
      <c r="D12" s="5" t="s">
        <v>8</v>
      </c>
    </row>
    <row r="13" customFormat="false" ht="12.8" hidden="false" customHeight="false" outlineLevel="0" collapsed="false">
      <c r="A13" s="7" t="s">
        <v>40</v>
      </c>
      <c r="B13" s="2" t="n">
        <v>1600</v>
      </c>
      <c r="D13" s="2" t="str">
        <f aca="false">IF(ISBLANK(C13),"",C13*B13)</f>
        <v/>
      </c>
    </row>
    <row r="14" customFormat="false" ht="12.8" hidden="false" customHeight="false" outlineLevel="0" collapsed="false">
      <c r="A14" s="1" t="s">
        <v>41</v>
      </c>
      <c r="B14" s="2" t="n">
        <f aca="false">Brandspanking!B16</f>
        <v>95</v>
      </c>
      <c r="D14" s="2" t="str">
        <f aca="false">IF(ISBLANK(C14),"",C14*B14)</f>
        <v/>
      </c>
    </row>
    <row r="15" customFormat="false" ht="12.8" hidden="false" customHeight="false" outlineLevel="0" collapsed="false">
      <c r="A15" s="1" t="s">
        <v>42</v>
      </c>
      <c r="B15" s="2" t="n">
        <f aca="false">Brandspanking!B16</f>
        <v>95</v>
      </c>
      <c r="D15" s="2" t="str">
        <f aca="false">IF(ISBLANK(C15),"",C15*B15)</f>
        <v/>
      </c>
    </row>
    <row r="16" customFormat="false" ht="12.8" hidden="false" customHeight="false" outlineLevel="0" collapsed="false">
      <c r="A16" s="1" t="s">
        <v>43</v>
      </c>
      <c r="B16" s="2" t="n">
        <f aca="false">Brandspanking!B16*4</f>
        <v>380</v>
      </c>
      <c r="D16" s="2" t="str">
        <f aca="false">IF(ISBLANK(C16),"",C16*B16)</f>
        <v/>
      </c>
    </row>
    <row r="17" customFormat="false" ht="12.8" hidden="false" customHeight="false" outlineLevel="0" collapsed="false">
      <c r="A17" s="1" t="s">
        <v>44</v>
      </c>
      <c r="B17" s="2" t="n">
        <f aca="false">Brandspanking!B16*4</f>
        <v>380</v>
      </c>
      <c r="D17" s="2" t="str">
        <f aca="false">IF(ISBLANK(C17),"",C17*B17)</f>
        <v/>
      </c>
    </row>
    <row r="18" customFormat="false" ht="12.8" hidden="false" customHeight="false" outlineLevel="0" collapsed="false">
      <c r="A18" s="7" t="s">
        <v>45</v>
      </c>
      <c r="B18" s="2" t="n">
        <v>350</v>
      </c>
      <c r="D18" s="2" t="str">
        <f aca="false">IF(ISBLANK(C18),"",C18*B18)</f>
        <v/>
      </c>
    </row>
    <row r="19" customFormat="false" ht="12.8" hidden="false" customHeight="false" outlineLevel="0" collapsed="false">
      <c r="B19" s="2"/>
    </row>
    <row r="20" customFormat="false" ht="12.8" hidden="false" customHeight="false" outlineLevel="0" collapsed="false">
      <c r="A20" s="5" t="s">
        <v>46</v>
      </c>
      <c r="B20" s="2"/>
    </row>
    <row r="21" customFormat="false" ht="12.8" hidden="false" customHeight="false" outlineLevel="0" collapsed="false">
      <c r="A21" s="1" t="s">
        <v>47</v>
      </c>
      <c r="B21" s="2" t="n">
        <v>220</v>
      </c>
      <c r="D21" s="2" t="str">
        <f aca="false">IF(ISBLANK(C21),"",C21*B21)</f>
        <v/>
      </c>
    </row>
    <row r="22" customFormat="false" ht="12.8" hidden="false" customHeight="false" outlineLevel="0" collapsed="false">
      <c r="A22" s="1" t="s">
        <v>48</v>
      </c>
      <c r="B22" s="2" t="n">
        <v>440</v>
      </c>
      <c r="D22" s="2" t="str">
        <f aca="false">IF(ISBLANK(C22),"",C22*B22)</f>
        <v/>
      </c>
    </row>
    <row r="23" customFormat="false" ht="12.8" hidden="false" customHeight="false" outlineLevel="0" collapsed="false">
      <c r="A23" s="1" t="s">
        <v>49</v>
      </c>
      <c r="B23" s="2" t="n">
        <v>840</v>
      </c>
      <c r="D23" s="2" t="str">
        <f aca="false">IF(ISBLANK(C23),"",C23*B23)</f>
        <v/>
      </c>
    </row>
    <row r="24" customFormat="false" ht="12.8" hidden="false" customHeight="false" outlineLevel="0" collapsed="false">
      <c r="A24" s="1" t="s">
        <v>50</v>
      </c>
      <c r="B24" s="2" t="n">
        <f aca="false">Brandspanking!B24*2</f>
        <v>1680</v>
      </c>
      <c r="D24" s="2" t="str">
        <f aca="false">IF(ISBLANK(C24),"",C24*B24)</f>
        <v/>
      </c>
    </row>
    <row r="26" customFormat="false" ht="12.8" hidden="false" customHeight="false" outlineLevel="0" collapsed="false">
      <c r="A26" s="5" t="s">
        <v>51</v>
      </c>
    </row>
    <row r="27" customFormat="false" ht="12.8" hidden="false" customHeight="false" outlineLevel="0" collapsed="false">
      <c r="A27" s="1" t="s">
        <v>52</v>
      </c>
    </row>
    <row r="28" customFormat="false" ht="12.8" hidden="false" customHeight="false" outlineLevel="0" collapsed="false">
      <c r="A28" s="1" t="s">
        <v>53</v>
      </c>
    </row>
    <row r="30" customFormat="false" ht="12.8" hidden="false" customHeight="false" outlineLevel="0" collapsed="false">
      <c r="A30" s="5" t="s">
        <v>54</v>
      </c>
    </row>
    <row r="31" customFormat="false" ht="12.8" hidden="false" customHeight="false" outlineLevel="0" collapsed="false">
      <c r="A31" s="7" t="s">
        <v>55</v>
      </c>
      <c r="B31" s="2" t="n">
        <f aca="false">IF(C27&gt;10000,IF(C27&gt;100000,0.0374*C27,0.064*C27),0.0874*C27)</f>
        <v>0</v>
      </c>
      <c r="D31" s="2" t="str">
        <f aca="false">IF(ISBLANK(C31),"",C31*B31)</f>
        <v/>
      </c>
    </row>
    <row r="32" customFormat="false" ht="12.8" hidden="false" customHeight="false" outlineLevel="0" collapsed="false">
      <c r="A32" s="7" t="s">
        <v>56</v>
      </c>
      <c r="B32" s="2" t="n">
        <f aca="false">IF(C27&gt;10000,IF(C27&gt;100000,0.0449*C27,0.0748*C27),0.1048*C27)</f>
        <v>0</v>
      </c>
      <c r="D32" s="2" t="str">
        <f aca="false">IF(ISBLANK(C32),"",C32*B32)</f>
        <v/>
      </c>
    </row>
    <row r="33" customFormat="false" ht="12.8" hidden="false" customHeight="false" outlineLevel="0" collapsed="false">
      <c r="A33" s="7" t="s">
        <v>57</v>
      </c>
      <c r="B33" s="2" t="n">
        <f aca="false">IF(C27&gt;10000,IF(C27&gt;100000,0.0449*C27,0.0748*C27),0.1048*C27)</f>
        <v>0</v>
      </c>
      <c r="D33" s="2" t="str">
        <f aca="false">IF(ISBLANK(C33),"",C33*B33)</f>
        <v/>
      </c>
    </row>
    <row r="34" customFormat="false" ht="12.8" hidden="false" customHeight="false" outlineLevel="0" collapsed="false">
      <c r="A34" s="7" t="s">
        <v>58</v>
      </c>
      <c r="B34" s="2" t="n">
        <f aca="false">IF(C27&gt;10000,IF(C27&gt;100000,0.0598*C27,0.0997*C27),0.1395*C27)</f>
        <v>0</v>
      </c>
      <c r="D34" s="2" t="str">
        <f aca="false">IF(ISBLANK(C34),"",C34*B34)</f>
        <v/>
      </c>
    </row>
    <row r="35" customFormat="false" ht="14.65" hidden="false" customHeight="false" outlineLevel="0" collapsed="false">
      <c r="A35" s="7" t="s">
        <v>59</v>
      </c>
      <c r="B35" s="2" t="n">
        <f aca="false">IF(C27&gt;10000,IF(C27&gt;100000,0.2535*C27,0.4224*C27),0.5914*C27)</f>
        <v>0</v>
      </c>
    </row>
    <row r="37" customFormat="false" ht="12.8" hidden="false" customHeight="false" outlineLevel="0" collapsed="false">
      <c r="A37" s="5" t="s">
        <v>60</v>
      </c>
    </row>
    <row r="38" customFormat="false" ht="12.8" hidden="false" customHeight="false" outlineLevel="0" collapsed="false">
      <c r="A38" s="7" t="s">
        <v>61</v>
      </c>
      <c r="B38" s="2" t="n">
        <v>25</v>
      </c>
      <c r="D38" s="2" t="str">
        <f aca="false">IF(ISBLANK(C38),"",C38*B38)</f>
        <v/>
      </c>
    </row>
    <row r="39" customFormat="false" ht="12.8" hidden="false" customHeight="false" outlineLevel="0" collapsed="false">
      <c r="A39" s="1" t="s">
        <v>62</v>
      </c>
      <c r="B39" s="2" t="n">
        <v>440</v>
      </c>
      <c r="D39" s="2" t="str">
        <f aca="false">IF(ISBLANK(C39),"",C39*B39)</f>
        <v/>
      </c>
    </row>
    <row r="40" customFormat="false" ht="12.8" hidden="false" customHeight="false" outlineLevel="0" collapsed="false">
      <c r="A40" s="1" t="s">
        <v>63</v>
      </c>
      <c r="B40" s="2" t="n">
        <v>220</v>
      </c>
      <c r="D40" s="2" t="str">
        <f aca="false">IF(ISBLANK(C40),"",C40*B40)</f>
        <v/>
      </c>
    </row>
    <row r="41" customFormat="false" ht="12.8" hidden="false" customHeight="false" outlineLevel="0" collapsed="false">
      <c r="A41" s="1" t="s">
        <v>64</v>
      </c>
      <c r="B41" s="2" t="n">
        <v>660</v>
      </c>
      <c r="D41" s="2" t="str">
        <f aca="false">IF(ISBLANK(C41),"",C41*B41)</f>
        <v/>
      </c>
    </row>
    <row r="42" customFormat="false" ht="12.8" hidden="false" customHeight="false" outlineLevel="0" collapsed="false">
      <c r="A42" s="1" t="s">
        <v>65</v>
      </c>
      <c r="B42" s="2" t="n">
        <v>440</v>
      </c>
      <c r="D42" s="2" t="str">
        <f aca="false">IF(ISBLANK(C42),"",C42*B42)</f>
        <v/>
      </c>
    </row>
    <row r="44" customFormat="false" ht="12.8" hidden="false" customHeight="false" outlineLevel="0" collapsed="false">
      <c r="A44" s="5" t="s">
        <v>66</v>
      </c>
    </row>
    <row r="45" customFormat="false" ht="12.8" hidden="false" customHeight="false" outlineLevel="0" collapsed="false">
      <c r="A45" s="7" t="s">
        <v>67</v>
      </c>
      <c r="B45" s="2" t="n">
        <v>1010</v>
      </c>
      <c r="D45" s="2" t="str">
        <f aca="false">IF(ISBLANK(C45),"",C45*B45)</f>
        <v/>
      </c>
    </row>
    <row r="46" customFormat="false" ht="12.8" hidden="false" customHeight="false" outlineLevel="0" collapsed="false">
      <c r="A46" s="1" t="s">
        <v>68</v>
      </c>
      <c r="B46" s="2" t="n">
        <v>800</v>
      </c>
      <c r="D46" s="2" t="str">
        <f aca="false">IF(ISBLANK(C46),"",C46*B46)</f>
        <v/>
      </c>
    </row>
    <row r="47" customFormat="false" ht="12.8" hidden="false" customHeight="false" outlineLevel="0" collapsed="false">
      <c r="A47" s="1" t="s">
        <v>69</v>
      </c>
      <c r="B47" s="2" t="n">
        <v>1600</v>
      </c>
      <c r="D47" s="2" t="str">
        <f aca="false">IF(ISBLANK(C47),"",C47*B47)</f>
        <v/>
      </c>
    </row>
    <row r="48" customFormat="false" ht="12.8" hidden="false" customHeight="false" outlineLevel="0" collapsed="false">
      <c r="A48" s="1" t="s">
        <v>70</v>
      </c>
      <c r="B48" s="2" t="n">
        <v>5250</v>
      </c>
      <c r="D48" s="2" t="str">
        <f aca="false">IF(ISBLANK(C48),"",C48*B48)</f>
        <v/>
      </c>
    </row>
    <row r="49" customFormat="false" ht="12.8" hidden="false" customHeight="false" outlineLevel="0" collapsed="false">
      <c r="A49" s="7" t="s">
        <v>71</v>
      </c>
      <c r="B49" s="2" t="n">
        <v>60</v>
      </c>
      <c r="C49" s="1" t="n">
        <f aca="false">B28</f>
        <v>0</v>
      </c>
      <c r="D49" s="2" t="n">
        <f aca="false">IF(ISBLANK(C49),"",C49*B49)</f>
        <v>0</v>
      </c>
    </row>
    <row r="51" customFormat="false" ht="12.8" hidden="false" customHeight="false" outlineLevel="0" collapsed="false">
      <c r="A51" s="7"/>
      <c r="B51" s="2"/>
      <c r="C51" s="4" t="s">
        <v>72</v>
      </c>
      <c r="D51" s="2" t="n">
        <f aca="false">SUM(D13:D49)</f>
        <v>0</v>
      </c>
    </row>
    <row r="52" customFormat="false" ht="12.8" hidden="false" customHeight="false" outlineLevel="0" collapsed="false">
      <c r="B52" s="2"/>
    </row>
    <row r="54" customFormat="false" ht="12.8" hidden="false" customHeight="false" outlineLevel="0" collapsed="false">
      <c r="A54" s="5" t="s">
        <v>73</v>
      </c>
    </row>
    <row r="55" customFormat="false" ht="12.8" hidden="false" customHeight="false" outlineLevel="0" collapsed="false">
      <c r="A55" s="1" t="s">
        <v>74</v>
      </c>
    </row>
    <row r="56" customFormat="false" ht="12.8" hidden="false" customHeight="false" outlineLevel="0" collapsed="false">
      <c r="A56" s="1" t="s">
        <v>75</v>
      </c>
    </row>
    <row r="57" customFormat="false" ht="12.8" hidden="false" customHeight="false" outlineLevel="0" collapsed="false">
      <c r="A57" s="1" t="s">
        <v>76</v>
      </c>
      <c r="D57" s="2" t="str">
        <f aca="false">IF(ISBLANK(C57),"",C57*B41)</f>
        <v/>
      </c>
    </row>
    <row r="60" customFormat="false" ht="12.8" hidden="false" customHeight="false" outlineLevel="0" collapsed="false">
      <c r="B60" s="2"/>
    </row>
    <row r="61" customFormat="false" ht="12.8" hidden="false" customHeight="false" outlineLevel="0" collapsed="false">
      <c r="A61" s="5"/>
      <c r="B61" s="2"/>
    </row>
    <row r="62" customFormat="false" ht="12.8" hidden="false" customHeight="false" outlineLevel="0" collapsed="false">
      <c r="B62" s="2"/>
      <c r="D62" s="2" t="str">
        <f aca="false">IF(ISBLANK(C62),"",C62*B62)</f>
        <v/>
      </c>
    </row>
    <row r="63" customFormat="false" ht="12.8" hidden="false" customHeight="false" outlineLevel="0" collapsed="false">
      <c r="B63" s="2"/>
      <c r="D63" s="2" t="str">
        <f aca="false">IF(ISBLANK(C63),"",C63*B63)</f>
        <v/>
      </c>
    </row>
    <row r="64" customFormat="false" ht="12.8" hidden="false" customHeight="false" outlineLevel="0" collapsed="false">
      <c r="B64" s="2"/>
      <c r="D64" s="2" t="str">
        <f aca="false">IF(ISBLANK(C64),"",C64*B64)</f>
        <v/>
      </c>
    </row>
    <row r="65" customFormat="false" ht="12.8" hidden="false" customHeight="false" outlineLevel="0" collapsed="false">
      <c r="B65" s="2"/>
      <c r="D65" s="2" t="str">
        <f aca="false">IF(ISBLANK(C65),"",C65*B65)</f>
        <v/>
      </c>
    </row>
    <row r="66" customFormat="false" ht="12.8" hidden="false" customHeight="false" outlineLevel="0" collapsed="false">
      <c r="B66" s="2"/>
      <c r="D66" s="2" t="str">
        <f aca="false">IF(ISBLANK(C66),"",C66*B66)</f>
        <v/>
      </c>
    </row>
    <row r="67" customFormat="false" ht="12.8" hidden="false" customHeight="false" outlineLevel="0" collapsed="false">
      <c r="B67" s="2"/>
      <c r="D67" s="2" t="str">
        <f aca="false">IF(ISBLANK(C67),"",C67*B67)</f>
        <v/>
      </c>
    </row>
    <row r="68" customFormat="false" ht="12.8" hidden="false" customHeight="false" outlineLevel="0" collapsed="false">
      <c r="A68" s="7"/>
      <c r="B68" s="2"/>
      <c r="D68" s="2" t="str">
        <f aca="false">IF(ISBLANK(C68),"",C68*B68)</f>
        <v/>
      </c>
    </row>
    <row r="69" customFormat="false" ht="12.8" hidden="false" customHeight="false" outlineLevel="0" collapsed="false">
      <c r="B69" s="2"/>
    </row>
    <row r="70" customFormat="false" ht="12.8" hidden="false" customHeight="false" outlineLevel="0" collapsed="false">
      <c r="A70" s="5"/>
      <c r="B70" s="2"/>
    </row>
    <row r="71" customFormat="false" ht="12.8" hidden="false" customHeight="false" outlineLevel="0" collapsed="false">
      <c r="B71" s="2"/>
      <c r="D71" s="2" t="str">
        <f aca="false">IF(ISBLANK(C71),"",C71*B71)</f>
        <v/>
      </c>
    </row>
    <row r="72" customFormat="false" ht="12.8" hidden="false" customHeight="false" outlineLevel="0" collapsed="false">
      <c r="B72" s="2"/>
      <c r="D72" s="2" t="str">
        <f aca="false">IF(ISBLANK(C72),"",C72*B72)</f>
        <v/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9:D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0" activeCellId="0" sqref="E5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5.93"/>
    <col collapsed="false" customWidth="true" hidden="false" outlineLevel="0" max="3" min="3" style="1" width="6.81"/>
    <col collapsed="false" customWidth="true" hidden="false" outlineLevel="0" max="4" min="4" style="1" width="12.1"/>
  </cols>
  <sheetData>
    <row r="9" customFormat="false" ht="12.8" hidden="false" customHeight="false" outlineLevel="0" collapsed="false">
      <c r="A9" s="9" t="s">
        <v>77</v>
      </c>
    </row>
    <row r="10" customFormat="false" ht="12.8" hidden="false" customHeight="false" outlineLevel="0" collapsed="false">
      <c r="A10" s="5" t="s">
        <v>78</v>
      </c>
    </row>
    <row r="12" customFormat="false" ht="12.8" hidden="false" customHeight="false" outlineLevel="0" collapsed="false">
      <c r="A12" s="5" t="s">
        <v>39</v>
      </c>
      <c r="B12" s="6" t="s">
        <v>6</v>
      </c>
      <c r="C12" s="5" t="s">
        <v>7</v>
      </c>
      <c r="D12" s="5" t="s">
        <v>8</v>
      </c>
    </row>
    <row r="13" customFormat="false" ht="12.8" hidden="false" customHeight="false" outlineLevel="0" collapsed="false">
      <c r="A13" s="7" t="s">
        <v>40</v>
      </c>
      <c r="B13" s="2" t="n">
        <v>1500</v>
      </c>
      <c r="D13" s="2" t="str">
        <f aca="false">IF(ISBLANK(C13),"",C13*B13)</f>
        <v/>
      </c>
    </row>
    <row r="14" customFormat="false" ht="12.8" hidden="false" customHeight="false" outlineLevel="0" collapsed="false">
      <c r="A14" s="1" t="s">
        <v>41</v>
      </c>
      <c r="B14" s="2" t="n">
        <f aca="false">Brandspanking!B16</f>
        <v>95</v>
      </c>
      <c r="D14" s="2" t="str">
        <f aca="false">IF(ISBLANK(C14),"",C14*B14)</f>
        <v/>
      </c>
    </row>
    <row r="15" customFormat="false" ht="12.8" hidden="false" customHeight="false" outlineLevel="0" collapsed="false">
      <c r="A15" s="1" t="s">
        <v>42</v>
      </c>
      <c r="B15" s="2" t="n">
        <f aca="false">Brandspanking!B16</f>
        <v>95</v>
      </c>
      <c r="D15" s="2" t="str">
        <f aca="false">IF(ISBLANK(C15),"",C15*B15)</f>
        <v/>
      </c>
    </row>
    <row r="16" customFormat="false" ht="12.8" hidden="false" customHeight="false" outlineLevel="0" collapsed="false">
      <c r="A16" s="1" t="s">
        <v>43</v>
      </c>
      <c r="B16" s="2" t="n">
        <f aca="false">Brandspanking!B16*4</f>
        <v>380</v>
      </c>
      <c r="D16" s="2" t="str">
        <f aca="false">IF(ISBLANK(C16),"",C16*B16)</f>
        <v/>
      </c>
    </row>
    <row r="17" customFormat="false" ht="12.8" hidden="false" customHeight="false" outlineLevel="0" collapsed="false">
      <c r="A17" s="1" t="s">
        <v>44</v>
      </c>
      <c r="B17" s="2" t="n">
        <f aca="false">Brandspanking!B16*4</f>
        <v>380</v>
      </c>
      <c r="D17" s="2" t="str">
        <f aca="false">IF(ISBLANK(C17),"",C17*B17)</f>
        <v/>
      </c>
    </row>
    <row r="18" customFormat="false" ht="12.8" hidden="false" customHeight="false" outlineLevel="0" collapsed="false">
      <c r="A18" s="7"/>
      <c r="B18" s="2"/>
    </row>
    <row r="19" customFormat="false" ht="12.8" hidden="false" customHeight="false" outlineLevel="0" collapsed="false">
      <c r="A19" s="5" t="s">
        <v>46</v>
      </c>
      <c r="B19" s="2"/>
    </row>
    <row r="20" customFormat="false" ht="12.8" hidden="false" customHeight="false" outlineLevel="0" collapsed="false">
      <c r="A20" s="1" t="s">
        <v>47</v>
      </c>
      <c r="B20" s="2" t="n">
        <f aca="false">Brandspanking!B24/4</f>
        <v>210</v>
      </c>
      <c r="D20" s="2" t="str">
        <f aca="false">IF(ISBLANK(C20),"",C20*B20)</f>
        <v/>
      </c>
    </row>
    <row r="21" customFormat="false" ht="12.8" hidden="false" customHeight="false" outlineLevel="0" collapsed="false">
      <c r="A21" s="1" t="s">
        <v>48</v>
      </c>
      <c r="B21" s="2" t="n">
        <f aca="false">Brandspanking!B24/2</f>
        <v>420</v>
      </c>
      <c r="D21" s="2" t="str">
        <f aca="false">IF(ISBLANK(C21),"",C21*B21)</f>
        <v/>
      </c>
    </row>
    <row r="22" customFormat="false" ht="12.8" hidden="false" customHeight="false" outlineLevel="0" collapsed="false">
      <c r="A22" s="1" t="s">
        <v>49</v>
      </c>
      <c r="B22" s="2" t="n">
        <f aca="false">Brandspanking!B24</f>
        <v>840</v>
      </c>
      <c r="D22" s="2" t="str">
        <f aca="false">IF(ISBLANK(C22),"",C22*B22)</f>
        <v/>
      </c>
    </row>
    <row r="23" customFormat="false" ht="12.8" hidden="false" customHeight="false" outlineLevel="0" collapsed="false">
      <c r="A23" s="1" t="s">
        <v>50</v>
      </c>
      <c r="B23" s="2" t="n">
        <f aca="false">Brandspanking!B24*2</f>
        <v>1680</v>
      </c>
      <c r="D23" s="2" t="str">
        <f aca="false">IF(ISBLANK(C23),"",C23*B23)</f>
        <v/>
      </c>
    </row>
    <row r="25" customFormat="false" ht="12.8" hidden="false" customHeight="false" outlineLevel="0" collapsed="false">
      <c r="A25" s="5" t="s">
        <v>51</v>
      </c>
      <c r="B25" s="2"/>
    </row>
    <row r="26" customFormat="false" ht="12.8" hidden="false" customHeight="false" outlineLevel="0" collapsed="false">
      <c r="A26" s="1" t="s">
        <v>79</v>
      </c>
      <c r="B26" s="2"/>
    </row>
    <row r="27" customFormat="false" ht="12.8" hidden="false" customHeight="false" outlineLevel="0" collapsed="false">
      <c r="A27" s="1" t="s">
        <v>80</v>
      </c>
      <c r="B27" s="2"/>
    </row>
    <row r="29" customFormat="false" ht="12.8" hidden="false" customHeight="false" outlineLevel="0" collapsed="false">
      <c r="A29" s="5" t="s">
        <v>60</v>
      </c>
      <c r="B29" s="2"/>
    </row>
    <row r="30" customFormat="false" ht="12.8" hidden="false" customHeight="false" outlineLevel="0" collapsed="false">
      <c r="A30" s="7" t="s">
        <v>81</v>
      </c>
      <c r="B30" s="2" t="n">
        <v>20</v>
      </c>
      <c r="D30" s="2" t="n">
        <f aca="false">C30*B30</f>
        <v>0</v>
      </c>
    </row>
    <row r="31" customFormat="false" ht="12.8" hidden="false" customHeight="false" outlineLevel="0" collapsed="false">
      <c r="A31" s="1" t="s">
        <v>62</v>
      </c>
      <c r="B31" s="2" t="n">
        <f aca="false">Brandspanking!B31*0.5</f>
        <v>420</v>
      </c>
      <c r="D31" s="2" t="str">
        <f aca="false">IF(ISBLANK(C31),"",C31*B31)</f>
        <v/>
      </c>
    </row>
    <row r="32" customFormat="false" ht="12.8" hidden="false" customHeight="false" outlineLevel="0" collapsed="false">
      <c r="A32" s="1" t="s">
        <v>82</v>
      </c>
      <c r="B32" s="2" t="n">
        <f aca="false">Brandspanking!B31*0.75</f>
        <v>630</v>
      </c>
      <c r="D32" s="2" t="str">
        <f aca="false">IF(ISBLANK(C32),"",C32*B32)</f>
        <v/>
      </c>
    </row>
    <row r="33" customFormat="false" ht="12.8" hidden="false" customHeight="false" outlineLevel="0" collapsed="false">
      <c r="A33" s="1" t="s">
        <v>83</v>
      </c>
      <c r="B33" s="2" t="n">
        <f aca="false">Brandspanking!B31/2</f>
        <v>420</v>
      </c>
      <c r="D33" s="2" t="str">
        <f aca="false">IF(ISBLANK(C33),"",C33*B33)</f>
        <v/>
      </c>
    </row>
    <row r="34" customFormat="false" ht="12.8" hidden="false" customHeight="false" outlineLevel="0" collapsed="false">
      <c r="A34" s="1" t="s">
        <v>84</v>
      </c>
      <c r="B34" s="2" t="n">
        <v>0</v>
      </c>
      <c r="D34" s="2" t="str">
        <f aca="false">IF(ISBLANK(C34),"",C34*B34)</f>
        <v/>
      </c>
    </row>
    <row r="36" customFormat="false" ht="12.8" hidden="false" customHeight="false" outlineLevel="0" collapsed="false">
      <c r="A36" s="5" t="s">
        <v>85</v>
      </c>
      <c r="B36" s="2"/>
    </row>
    <row r="37" customFormat="false" ht="12.8" hidden="false" customHeight="false" outlineLevel="0" collapsed="false">
      <c r="A37" s="1" t="s">
        <v>86</v>
      </c>
      <c r="B37" s="2" t="n">
        <f aca="false">Brandspanking!B31</f>
        <v>840</v>
      </c>
      <c r="D37" s="2" t="str">
        <f aca="false">IF(ISBLANK(C37),"",C37*B37)</f>
        <v/>
      </c>
    </row>
    <row r="38" customFormat="false" ht="12.8" hidden="false" customHeight="false" outlineLevel="0" collapsed="false">
      <c r="A38" s="1" t="s">
        <v>87</v>
      </c>
      <c r="B38" s="2" t="n">
        <v>3000</v>
      </c>
      <c r="D38" s="2" t="str">
        <f aca="false">IF(ISBLANK(C38),"",C38*B38)</f>
        <v/>
      </c>
    </row>
    <row r="39" customFormat="false" ht="12.8" hidden="false" customHeight="false" outlineLevel="0" collapsed="false">
      <c r="A39" s="1" t="s">
        <v>88</v>
      </c>
      <c r="B39" s="2" t="n">
        <v>6000</v>
      </c>
      <c r="D39" s="2" t="str">
        <f aca="false">IF(ISBLANK(C39),"",C39*B39)</f>
        <v/>
      </c>
    </row>
    <row r="40" customFormat="false" ht="12.8" hidden="false" customHeight="false" outlineLevel="0" collapsed="false">
      <c r="A40" s="1" t="s">
        <v>89</v>
      </c>
      <c r="B40" s="2" t="n">
        <v>10000</v>
      </c>
      <c r="D40" s="2" t="str">
        <f aca="false">IF(ISBLANK(C40),"",C40*B40)</f>
        <v/>
      </c>
    </row>
    <row r="41" customFormat="false" ht="12.8" hidden="false" customHeight="false" outlineLevel="0" collapsed="false">
      <c r="A41" s="7" t="s">
        <v>90</v>
      </c>
      <c r="B41" s="2" t="n">
        <v>190</v>
      </c>
      <c r="D41" s="2" t="n">
        <f aca="false">C41*B41</f>
        <v>0</v>
      </c>
    </row>
    <row r="42" customFormat="false" ht="12.8" hidden="false" customHeight="false" outlineLevel="0" collapsed="false">
      <c r="A42" s="1" t="s">
        <v>91</v>
      </c>
      <c r="B42" s="2" t="n">
        <v>50</v>
      </c>
      <c r="D42" s="2" t="n">
        <f aca="false">C42*B42</f>
        <v>0</v>
      </c>
    </row>
    <row r="43" customFormat="false" ht="12.8" hidden="false" customHeight="false" outlineLevel="0" collapsed="false">
      <c r="B43" s="2"/>
    </row>
    <row r="44" customFormat="false" ht="12.8" hidden="false" customHeight="false" outlineLevel="0" collapsed="false">
      <c r="A44" s="5" t="s">
        <v>92</v>
      </c>
      <c r="B44" s="2"/>
      <c r="D44" s="2" t="str">
        <f aca="false">IF(ISBLANK(C44),"",C44*B36)</f>
        <v/>
      </c>
    </row>
    <row r="45" customFormat="false" ht="12.8" hidden="false" customHeight="false" outlineLevel="0" collapsed="false">
      <c r="A45" s="1" t="s">
        <v>93</v>
      </c>
      <c r="B45" s="2" t="n">
        <v>720</v>
      </c>
      <c r="D45" s="2" t="str">
        <f aca="false">IF(ISBLANK(C45),"",C45*B45)</f>
        <v/>
      </c>
    </row>
    <row r="46" customFormat="false" ht="12.8" hidden="false" customHeight="false" outlineLevel="0" collapsed="false">
      <c r="A46" s="1" t="s">
        <v>94</v>
      </c>
      <c r="B46" s="2" t="n">
        <v>25</v>
      </c>
      <c r="D46" s="2" t="n">
        <f aca="false">C46*B46</f>
        <v>0</v>
      </c>
    </row>
    <row r="47" customFormat="false" ht="12.8" hidden="false" customHeight="false" outlineLevel="0" collapsed="false">
      <c r="A47" s="1" t="s">
        <v>95</v>
      </c>
    </row>
    <row r="48" customFormat="false" ht="12.8" hidden="false" customHeight="false" outlineLevel="0" collapsed="false">
      <c r="A48" s="7"/>
      <c r="B48" s="2"/>
      <c r="C48" s="4" t="s">
        <v>96</v>
      </c>
      <c r="D48" s="2" t="n">
        <f aca="false">SUM(D13:D46)-D49</f>
        <v>0</v>
      </c>
    </row>
    <row r="49" customFormat="false" ht="12.8" hidden="false" customHeight="false" outlineLevel="0" collapsed="false">
      <c r="C49" s="4" t="s">
        <v>97</v>
      </c>
      <c r="D49" s="2" t="n">
        <f aca="false">D30+D41+D42+D46</f>
        <v>0</v>
      </c>
    </row>
    <row r="52" customFormat="false" ht="12.8" hidden="false" customHeight="false" outlineLevel="0" collapsed="false">
      <c r="A52" s="5" t="s">
        <v>73</v>
      </c>
    </row>
    <row r="53" customFormat="false" ht="12.8" hidden="false" customHeight="false" outlineLevel="0" collapsed="false">
      <c r="A53" s="1" t="s">
        <v>74</v>
      </c>
      <c r="B53" s="2"/>
    </row>
    <row r="54" customFormat="false" ht="12.8" hidden="false" customHeight="false" outlineLevel="0" collapsed="false">
      <c r="A54" s="1" t="s">
        <v>75</v>
      </c>
    </row>
    <row r="55" customFormat="false" ht="12.8" hidden="false" customHeight="false" outlineLevel="0" collapsed="false">
      <c r="A55" s="1" t="s">
        <v>98</v>
      </c>
    </row>
    <row r="61" customFormat="false" ht="12.8" hidden="false" customHeight="false" outlineLevel="0" collapsed="false">
      <c r="B61" s="2"/>
    </row>
    <row r="62" customFormat="false" ht="12.8" hidden="false" customHeight="false" outlineLevel="0" collapsed="false">
      <c r="B62" s="2"/>
    </row>
    <row r="63" customFormat="false" ht="12.8" hidden="false" customHeight="false" outlineLevel="0" collapsed="false">
      <c r="B63" s="2"/>
    </row>
    <row r="64" customFormat="false" ht="12.8" hidden="false" customHeight="false" outlineLevel="0" collapsed="false">
      <c r="B64" s="2"/>
    </row>
    <row r="65" customFormat="false" ht="12.8" hidden="false" customHeight="false" outlineLevel="0" collapsed="false">
      <c r="B65" s="2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2021-05-12T13:44:44Z</dcterms:created>
  <dc:creator>Rudi Nagelhout</dc:creator>
  <dc:description/>
  <dc:language>nl-NL</dc:language>
  <cp:lastModifiedBy/>
  <dcterms:modified xsi:type="dcterms:W3CDTF">2024-03-11T10:17:24Z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